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CRS28 69" sheetId="1" r:id="rId1"/>
    <sheet name="Sheet1" sheetId="2" r:id="rId2"/>
  </sheets>
  <externalReferences>
    <externalReference r:id="rId3"/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3"/>
</calcChain>
</file>

<file path=xl/sharedStrings.xml><?xml version="1.0" encoding="utf-8"?>
<sst xmlns="http://schemas.openxmlformats.org/spreadsheetml/2006/main" count="101" uniqueCount="59">
  <si>
    <t>Description</t>
  </si>
  <si>
    <t>01</t>
  </si>
  <si>
    <t>USE AND MAINTENANCE</t>
  </si>
  <si>
    <t>02</t>
  </si>
  <si>
    <t>02A</t>
  </si>
  <si>
    <t>03</t>
  </si>
  <si>
    <t>BRUSH</t>
  </si>
  <si>
    <t>03A</t>
  </si>
  <si>
    <t>03B</t>
  </si>
  <si>
    <t>03C</t>
  </si>
  <si>
    <t>03D</t>
  </si>
  <si>
    <t>03E</t>
  </si>
  <si>
    <t>PAD HOLDER</t>
  </si>
  <si>
    <t>03F</t>
  </si>
  <si>
    <t>03G</t>
  </si>
  <si>
    <t>03H</t>
  </si>
  <si>
    <t>03I</t>
  </si>
  <si>
    <t>04</t>
  </si>
  <si>
    <t>04A</t>
  </si>
  <si>
    <t>05</t>
  </si>
  <si>
    <t>LIGHTS KIT</t>
  </si>
  <si>
    <t>06</t>
  </si>
  <si>
    <t>REAR RUBBER WHEELS</t>
  </si>
  <si>
    <t>07</t>
  </si>
  <si>
    <t>07A</t>
  </si>
  <si>
    <t>07B</t>
  </si>
  <si>
    <t>ITEM</t>
  </si>
  <si>
    <t>QTY</t>
  </si>
  <si>
    <t>SKU</t>
  </si>
  <si>
    <t>Battery Charger 230V</t>
  </si>
  <si>
    <t>Front Twin Wheel Kit</t>
  </si>
  <si>
    <t>Rear twin Wheel Kit</t>
  </si>
  <si>
    <t>Squeegee Assembly</t>
  </si>
  <si>
    <t>E83096</t>
  </si>
  <si>
    <t>E83095</t>
  </si>
  <si>
    <t>E83094</t>
  </si>
  <si>
    <t>E83097</t>
  </si>
  <si>
    <t>E82655</t>
  </si>
  <si>
    <t>E83098</t>
  </si>
  <si>
    <t>E83101</t>
  </si>
  <si>
    <t>E83100</t>
  </si>
  <si>
    <t>E82509</t>
  </si>
  <si>
    <t>E82510</t>
  </si>
  <si>
    <t>E83706</t>
  </si>
  <si>
    <t>E83599</t>
  </si>
  <si>
    <t>E82626</t>
  </si>
  <si>
    <t>Brush, Heavy Duty 13"</t>
  </si>
  <si>
    <t>Brush, Medium Duty 13"</t>
  </si>
  <si>
    <t>Brush, General Purpose 13"</t>
  </si>
  <si>
    <t>Brush, Tynex Stripping 13"</t>
  </si>
  <si>
    <t>65 pad driver 26 in. rider</t>
  </si>
  <si>
    <t>Pad Driver, 13" (2 Required)</t>
  </si>
  <si>
    <t>Brush, Stiff 1.0mm</t>
  </si>
  <si>
    <t>Brush, Standard 0.9mm</t>
  </si>
  <si>
    <t>Head Lamp Kit, Tripla</t>
  </si>
  <si>
    <t>Wheel, Omnia</t>
  </si>
  <si>
    <t>Squeegee assy DRS</t>
  </si>
  <si>
    <t>Squeegee assy CRS</t>
  </si>
  <si>
    <t>Squeegee Asm. 32 in. Rider Scrubber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</si>
</sst>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9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" fontId="3" fillId="0" borderId="0" xfId="0" applyNumberFormat="1" applyFont="1" applyProtection="1">
      <protection locked="0"/>
    </xf>
    <xf numFmtId="0" fontId="4" fillId="0" borderId="0" xfId="0" applyFont="1"/>
    <xf numFmtId="0" fontId="4" fillId="0" borderId="0" xfId="0" applyNumberFormat="1" applyFont="1"/>
    <xf numFmtId="0" fontId="5" fillId="0" borderId="0" xfId="0" applyNumberFormat="1" applyFont="1"/>
    <xf numFmtId="0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center"/>
    </xf>
    <xf numFmtId="0" fontId="7" fillId="0" borderId="1" xfId="0" applyFont="1" applyBorder="1"/>
    <xf numFmtId="0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indent="3"/>
      <protection locked="0"/>
    </xf>
    <xf numFmtId="0" fontId="6" fillId="0" borderId="1" xfId="0" applyFont="1" applyBorder="1" applyProtection="1">
      <protection locked="0"/>
    </xf>
    <xf numFmtId="0" fontId="8" fillId="0" borderId="1" xfId="0" applyNumberFormat="1" applyFont="1" applyBorder="1" applyAlignment="1">
      <alignment horizontal="left" indent="1"/>
    </xf>
    <xf numFmtId="1" fontId="6" fillId="0" borderId="1" xfId="0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indent="1"/>
      <protection locked="0"/>
    </xf>
    <xf numFmtId="0" fontId="6" fillId="0" borderId="1" xfId="0" applyFont="1" applyBorder="1" applyAlignment="1">
      <alignment horizontal="left" indent="1"/>
    </xf>
    <xf numFmtId="0" fontId="6" fillId="0" borderId="1" xfId="0" applyNumberFormat="1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EZ LOOKUP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2"/>
  <sheetViews>
    <sheetView workbookViewId="0">
      <selection activeCell="H3" sqref="H3:H22"/>
    </sheetView>
  </sheetViews>
  <sheetFormatPr defaultRowHeight="12.75"/>
  <cols>
    <col min="2" max="3" width="8.140625" customWidth="1"/>
    <col min="4" max="4" width="13" style="7" customWidth="1"/>
    <col min="5" max="5" width="7.140625" customWidth="1"/>
    <col min="6" max="6" width="26.28515625" customWidth="1"/>
    <col min="7" max="7" width="18.28515625" customWidth="1"/>
    <col min="8" max="8" width="31.7109375" customWidth="1"/>
    <col min="9" max="9" width="22.85546875" customWidth="1"/>
  </cols>
  <sheetData>
    <row r="2" spans="2:9">
      <c r="B2" s="4" t="s">
        <v>26</v>
      </c>
      <c r="D2" s="5" t="s">
        <v>28</v>
      </c>
      <c r="E2" s="1" t="s">
        <v>27</v>
      </c>
      <c r="F2" s="1" t="s">
        <v>0</v>
      </c>
      <c r="G2" s="1"/>
      <c r="H2" s="1"/>
      <c r="I2" s="1"/>
    </row>
    <row r="3" spans="2:9">
      <c r="B3" s="2" t="s">
        <v>1</v>
      </c>
      <c r="C3" s="3">
        <v>410725</v>
      </c>
      <c r="D3" s="6">
        <f>IF(ISNA(VLOOKUP(C3,[1]Sheet2!$F$2:$I$17496,4,FALSE))=TRUE,(C3),(LEFT(VLOOKUP(C3,[1]Sheet2!$F$2:$I$17496,4,FALSE),6)))</f>
        <v>410725</v>
      </c>
      <c r="E3" s="3">
        <v>1</v>
      </c>
      <c r="F3" s="2" t="s">
        <v>2</v>
      </c>
      <c r="G3" s="2"/>
      <c r="H3" s="22" t="str">
        <f>IFERROR(VLOOKUP(TRIM(C3),[2]!Table_Query_from_BetcoViews[[AlternateID]:[ItemDescr2]],5,FALSE),F3)</f>
        <v>USE AND MAINTENANCE</v>
      </c>
    </row>
    <row r="4" spans="2:9">
      <c r="B4" s="2" t="s">
        <v>3</v>
      </c>
      <c r="C4" s="3">
        <v>410930</v>
      </c>
      <c r="D4" s="6">
        <f>IF(ISNA(VLOOKUP(C4,[1]Sheet2!$F$2:$I$17496,4,FALSE))=TRUE,(C4),(LEFT(VLOOKUP(C4,[1]Sheet2!$F$2:$I$17496,4,FALSE),6)))</f>
        <v>410930</v>
      </c>
      <c r="E4" s="3">
        <v>1</v>
      </c>
      <c r="F4" s="4" t="s">
        <v>29</v>
      </c>
      <c r="G4" s="2"/>
      <c r="H4" s="22" t="str">
        <f>IFERROR(VLOOKUP(TRIM(C4),[2]!Table_Query_from_BetcoViews[[AlternateID]:[ItemDescr2]],5,FALSE),F4)</f>
        <v>Battery Charger 230V</v>
      </c>
      <c r="I4" s="2"/>
    </row>
    <row r="5" spans="2:9">
      <c r="B5" s="2" t="s">
        <v>4</v>
      </c>
      <c r="C5" s="3">
        <v>410939</v>
      </c>
      <c r="D5" s="6">
        <f>IF(ISNA(VLOOKUP(C5,[1]Sheet2!$F$2:$I$17496,4,FALSE))=TRUE,(C5),(LEFT(VLOOKUP(C5,[1]Sheet2!$F$2:$I$17496,4,FALSE),6)))</f>
        <v>410939</v>
      </c>
      <c r="E5" s="3">
        <v>1</v>
      </c>
      <c r="F5" s="4" t="s">
        <v>29</v>
      </c>
      <c r="G5" s="2"/>
      <c r="H5" s="22" t="str">
        <f>IFERROR(VLOOKUP(TRIM(C5),[2]!Table_Query_from_BetcoViews[[AlternateID]:[ItemDescr2]],5,FALSE),F5)</f>
        <v>Battery Charger 230V</v>
      </c>
      <c r="I5" s="2"/>
    </row>
    <row r="6" spans="2:9">
      <c r="B6" s="2" t="s">
        <v>5</v>
      </c>
      <c r="C6" s="3">
        <v>405592</v>
      </c>
      <c r="D6" s="6" t="str">
        <f>IF(ISNA(VLOOKUP(C6,[1]Sheet2!$F$2:$I$17496,4,FALSE))=TRUE,(C6),(LEFT(VLOOKUP(C6,[1]Sheet2!$F$2:$I$17496,4,FALSE),6)))</f>
        <v>E83096</v>
      </c>
      <c r="E6" s="3">
        <v>2</v>
      </c>
      <c r="F6" s="2" t="s">
        <v>6</v>
      </c>
      <c r="G6" s="2"/>
      <c r="H6" s="22" t="str">
        <f>IFERROR(VLOOKUP(TRIM(C6),[2]!Table_Query_from_BetcoViews[[AlternateID]:[ItemDescr2]],5,FALSE),F6)</f>
        <v>Brush, Heavy Duty 13"</v>
      </c>
      <c r="I6" s="2"/>
    </row>
    <row r="7" spans="2:9">
      <c r="B7" s="2" t="s">
        <v>7</v>
      </c>
      <c r="C7" s="3">
        <v>405591</v>
      </c>
      <c r="D7" s="6" t="str">
        <f>IF(ISNA(VLOOKUP(C7,[1]Sheet2!$F$2:$I$17496,4,FALSE))=TRUE,(C7),(LEFT(VLOOKUP(C7,[1]Sheet2!$F$2:$I$17496,4,FALSE),6)))</f>
        <v>E83095</v>
      </c>
      <c r="E7" s="3">
        <v>2</v>
      </c>
      <c r="F7" s="2" t="s">
        <v>6</v>
      </c>
      <c r="G7" s="2"/>
      <c r="H7" s="22" t="str">
        <f>IFERROR(VLOOKUP(TRIM(C7),[2]!Table_Query_from_BetcoViews[[AlternateID]:[ItemDescr2]],5,FALSE),F7)</f>
        <v>Brush, Medium Duty 13"</v>
      </c>
      <c r="I7" s="2"/>
    </row>
    <row r="8" spans="2:9">
      <c r="B8" s="2" t="s">
        <v>8</v>
      </c>
      <c r="C8" s="3">
        <v>405590</v>
      </c>
      <c r="D8" s="6" t="str">
        <f>IF(ISNA(VLOOKUP(C8,[1]Sheet2!$F$2:$I$17496,4,FALSE))=TRUE,(C8),(LEFT(VLOOKUP(C8,[1]Sheet2!$F$2:$I$17496,4,FALSE),6)))</f>
        <v>E83094</v>
      </c>
      <c r="E8" s="3">
        <v>2</v>
      </c>
      <c r="F8" s="2" t="s">
        <v>6</v>
      </c>
      <c r="G8" s="2"/>
      <c r="H8" s="22" t="str">
        <f>IFERROR(VLOOKUP(TRIM(C8),[2]!Table_Query_from_BetcoViews[[AlternateID]:[ItemDescr2]],5,FALSE),F8)</f>
        <v>Brush, General Purpose 13"</v>
      </c>
      <c r="I8" s="2"/>
    </row>
    <row r="9" spans="2:9">
      <c r="B9" s="2" t="s">
        <v>9</v>
      </c>
      <c r="C9" s="3">
        <v>405593</v>
      </c>
      <c r="D9" s="6" t="str">
        <f>IF(ISNA(VLOOKUP(C9,[1]Sheet2!$F$2:$I$17496,4,FALSE))=TRUE,(C9),(LEFT(VLOOKUP(C9,[1]Sheet2!$F$2:$I$17496,4,FALSE),6)))</f>
        <v>E83097</v>
      </c>
      <c r="E9" s="3">
        <v>2</v>
      </c>
      <c r="F9" s="2" t="s">
        <v>6</v>
      </c>
      <c r="G9" s="2"/>
      <c r="H9" s="22" t="str">
        <f>IFERROR(VLOOKUP(TRIM(C9),[2]!Table_Query_from_BetcoViews[[AlternateID]:[ItemDescr2]],5,FALSE),F9)</f>
        <v>Brush, Tynex Stripping 13"</v>
      </c>
      <c r="I9" s="2"/>
    </row>
    <row r="10" spans="2:9">
      <c r="B10" s="2" t="s">
        <v>10</v>
      </c>
      <c r="C10" s="3">
        <v>405594</v>
      </c>
      <c r="D10" s="6">
        <f>IF(ISNA(VLOOKUP(C10,[1]Sheet2!$F$2:$I$17496,4,FALSE))=TRUE,(C10),(LEFT(VLOOKUP(C10,[1]Sheet2!$F$2:$I$17496,4,FALSE),6)))</f>
        <v>405594</v>
      </c>
      <c r="E10" s="3">
        <v>2</v>
      </c>
      <c r="F10" s="2" t="s">
        <v>6</v>
      </c>
      <c r="G10" s="2"/>
      <c r="H10" s="22" t="str">
        <f>IFERROR(VLOOKUP(TRIM(C10),[2]!Table_Query_from_BetcoViews[[AlternateID]:[ItemDescr2]],5,FALSE),F10)</f>
        <v>BRUSH</v>
      </c>
      <c r="I10" s="2"/>
    </row>
    <row r="11" spans="2:9">
      <c r="B11" s="2" t="s">
        <v>11</v>
      </c>
      <c r="C11" s="3">
        <v>405512</v>
      </c>
      <c r="D11" s="6" t="str">
        <f>IF(ISNA(VLOOKUP(C11,[1]Sheet2!$F$2:$I$17496,4,FALSE))=TRUE,(C11),(LEFT(VLOOKUP(C11,[1]Sheet2!$F$2:$I$17496,4,FALSE),6)))</f>
        <v>E82655</v>
      </c>
      <c r="E11" s="3">
        <v>2</v>
      </c>
      <c r="F11" s="2" t="s">
        <v>12</v>
      </c>
      <c r="G11" s="2"/>
      <c r="H11" s="22" t="str">
        <f>IFERROR(VLOOKUP(TRIM(C11),[2]!Table_Query_from_BetcoViews[[AlternateID]:[ItemDescr2]],5,FALSE),F11)</f>
        <v>65 pad driver 26 in. rider</v>
      </c>
      <c r="I11" s="2"/>
    </row>
    <row r="12" spans="2:9">
      <c r="B12" s="2" t="s">
        <v>13</v>
      </c>
      <c r="C12" s="3">
        <v>405521</v>
      </c>
      <c r="D12" s="6" t="str">
        <f>IF(ISNA(VLOOKUP(C12,[1]Sheet2!$F$2:$I$17496,4,FALSE))=TRUE,(C12),(LEFT(VLOOKUP(C12,[1]Sheet2!$F$2:$I$17496,4,FALSE),6)))</f>
        <v>E83098</v>
      </c>
      <c r="E12" s="3">
        <v>2</v>
      </c>
      <c r="F12" s="2" t="s">
        <v>12</v>
      </c>
      <c r="G12" s="2"/>
      <c r="H12" s="22" t="str">
        <f>IFERROR(VLOOKUP(TRIM(C12),[2]!Table_Query_from_BetcoViews[[AlternateID]:[ItemDescr2]],5,FALSE),F12)</f>
        <v>Pad Driver, 13" (2 Required)</v>
      </c>
      <c r="I12" s="2"/>
    </row>
    <row r="13" spans="2:9">
      <c r="B13" s="2" t="s">
        <v>14</v>
      </c>
      <c r="C13" s="3">
        <v>405598</v>
      </c>
      <c r="D13" s="6" t="str">
        <f>IF(ISNA(VLOOKUP(C13,[1]Sheet2!$F$2:$I$17496,4,FALSE))=TRUE,(C13),(LEFT(VLOOKUP(C13,[1]Sheet2!$F$2:$I$17496,4,FALSE),6)))</f>
        <v>E83101</v>
      </c>
      <c r="E13" s="3">
        <v>2</v>
      </c>
      <c r="F13" s="2" t="s">
        <v>6</v>
      </c>
      <c r="G13" s="2"/>
      <c r="H13" s="22" t="str">
        <f>IFERROR(VLOOKUP(TRIM(C13),[2]!Table_Query_from_BetcoViews[[AlternateID]:[ItemDescr2]],5,FALSE),F13)</f>
        <v>Brush, Stiff 1.0mm</v>
      </c>
      <c r="I13" s="2"/>
    </row>
    <row r="14" spans="2:9">
      <c r="B14" s="2" t="s">
        <v>15</v>
      </c>
      <c r="C14" s="3">
        <v>405599</v>
      </c>
      <c r="D14" s="6" t="str">
        <f>IF(ISNA(VLOOKUP(C14,[1]Sheet2!$F$2:$I$17496,4,FALSE))=TRUE,(C14),(LEFT(VLOOKUP(C14,[1]Sheet2!$F$2:$I$17496,4,FALSE),6)))</f>
        <v>E83100</v>
      </c>
      <c r="E14" s="3">
        <v>2</v>
      </c>
      <c r="F14" s="2" t="s">
        <v>6</v>
      </c>
      <c r="G14" s="2"/>
      <c r="H14" s="22" t="str">
        <f>IFERROR(VLOOKUP(TRIM(C14),[2]!Table_Query_from_BetcoViews[[AlternateID]:[ItemDescr2]],5,FALSE),F14)</f>
        <v>Brush, Standard 0.9mm</v>
      </c>
      <c r="I14" s="2"/>
    </row>
    <row r="15" spans="2:9">
      <c r="B15" s="2" t="s">
        <v>16</v>
      </c>
      <c r="C15" s="3">
        <v>405560</v>
      </c>
      <c r="D15" s="6">
        <f>IF(ISNA(VLOOKUP(C15,[1]Sheet2!$F$2:$I$17496,4,FALSE))=TRUE,(C15),(LEFT(VLOOKUP(C15,[1]Sheet2!$F$2:$I$17496,4,FALSE),6)))</f>
        <v>405560</v>
      </c>
      <c r="E15" s="3">
        <v>2</v>
      </c>
      <c r="F15" s="2" t="s">
        <v>6</v>
      </c>
      <c r="G15" s="2"/>
      <c r="H15" s="22" t="str">
        <f>IFERROR(VLOOKUP(TRIM(C15),[2]!Table_Query_from_BetcoViews[[AlternateID]:[ItemDescr2]],5,FALSE),F15)</f>
        <v>BRUSH</v>
      </c>
      <c r="I15" s="2"/>
    </row>
    <row r="16" spans="2:9">
      <c r="B16" s="2" t="s">
        <v>17</v>
      </c>
      <c r="C16" s="3">
        <v>200142</v>
      </c>
      <c r="D16" s="6">
        <f>IF(ISNA(VLOOKUP(C16,[1]Sheet2!$F$2:$I$17496,4,FALSE))=TRUE,(C16),(LEFT(VLOOKUP(C16,[1]Sheet2!$F$2:$I$17496,4,FALSE),6)))</f>
        <v>200142</v>
      </c>
      <c r="E16" s="3">
        <v>1</v>
      </c>
      <c r="F16" s="2" t="s">
        <v>30</v>
      </c>
      <c r="G16" s="2"/>
      <c r="H16" s="22" t="str">
        <f>IFERROR(VLOOKUP(TRIM(C16),[2]!Table_Query_from_BetcoViews[[AlternateID]:[ItemDescr2]],5,FALSE),F16)</f>
        <v>Front Twin Wheel Kit</v>
      </c>
      <c r="I16" s="2"/>
    </row>
    <row r="17" spans="2:9">
      <c r="B17" s="2" t="s">
        <v>18</v>
      </c>
      <c r="C17" s="3">
        <v>200143</v>
      </c>
      <c r="D17" s="6">
        <f>IF(ISNA(VLOOKUP(C17,[1]Sheet2!$F$2:$I$17496,4,FALSE))=TRUE,(C17),(LEFT(VLOOKUP(C17,[1]Sheet2!$F$2:$I$17496,4,FALSE),6)))</f>
        <v>200143</v>
      </c>
      <c r="E17" s="3">
        <v>1</v>
      </c>
      <c r="F17" s="2" t="s">
        <v>31</v>
      </c>
      <c r="G17" s="2"/>
      <c r="H17" s="22" t="str">
        <f>IFERROR(VLOOKUP(TRIM(C17),[2]!Table_Query_from_BetcoViews[[AlternateID]:[ItemDescr2]],5,FALSE),F17)</f>
        <v>Rear twin Wheel Kit</v>
      </c>
      <c r="I17" s="2"/>
    </row>
    <row r="18" spans="2:9">
      <c r="B18" s="2" t="s">
        <v>19</v>
      </c>
      <c r="C18" s="3">
        <v>200150</v>
      </c>
      <c r="D18" s="6" t="str">
        <f>IF(ISNA(VLOOKUP(C18,[1]Sheet2!$F$2:$I$17496,4,FALSE))=TRUE,(C18),(LEFT(VLOOKUP(C18,[1]Sheet2!$F$2:$I$17496,4,FALSE),6)))</f>
        <v>E82509</v>
      </c>
      <c r="E18" s="3">
        <v>1</v>
      </c>
      <c r="F18" s="2" t="s">
        <v>20</v>
      </c>
      <c r="G18" s="2"/>
      <c r="H18" s="22" t="str">
        <f>IFERROR(VLOOKUP(TRIM(C18),[2]!Table_Query_from_BetcoViews[[AlternateID]:[ItemDescr2]],5,FALSE),F18)</f>
        <v>Head Lamp Kit, Tripla</v>
      </c>
      <c r="I18" s="2"/>
    </row>
    <row r="19" spans="2:9">
      <c r="B19" s="2" t="s">
        <v>21</v>
      </c>
      <c r="C19" s="3">
        <v>405727</v>
      </c>
      <c r="D19" s="6" t="str">
        <f>IF(ISNA(VLOOKUP(C19,[1]Sheet2!$F$2:$I$17496,4,FALSE))=TRUE,(C19),(LEFT(VLOOKUP(C19,[1]Sheet2!$F$2:$I$17496,4,FALSE),6)))</f>
        <v>E82510</v>
      </c>
      <c r="E19" s="3">
        <v>2</v>
      </c>
      <c r="F19" s="2" t="s">
        <v>22</v>
      </c>
      <c r="G19" s="2"/>
      <c r="H19" s="22" t="str">
        <f>IFERROR(VLOOKUP(TRIM(C19),[2]!Table_Query_from_BetcoViews[[AlternateID]:[ItemDescr2]],5,FALSE),F19)</f>
        <v>Wheel, Omnia</v>
      </c>
      <c r="I19" s="2"/>
    </row>
    <row r="20" spans="2:9">
      <c r="B20" s="2" t="s">
        <v>23</v>
      </c>
      <c r="C20" s="3">
        <v>200263</v>
      </c>
      <c r="D20" s="6" t="str">
        <f>IF(ISNA(VLOOKUP(C20,[1]Sheet2!$F$2:$I$17496,4,FALSE))=TRUE,(C20),(LEFT(VLOOKUP(C20,[1]Sheet2!$F$2:$I$17496,4,FALSE),6)))</f>
        <v>E83706</v>
      </c>
      <c r="E20" s="3">
        <v>1</v>
      </c>
      <c r="F20" s="2" t="s">
        <v>32</v>
      </c>
      <c r="G20" s="2"/>
      <c r="H20" s="22" t="str">
        <f>IFERROR(VLOOKUP(TRIM(C20),[2]!Table_Query_from_BetcoViews[[AlternateID]:[ItemDescr2]],5,FALSE),F20)</f>
        <v>Squeegee assy DRS</v>
      </c>
      <c r="I20" s="2"/>
    </row>
    <row r="21" spans="2:9">
      <c r="B21" s="2" t="s">
        <v>24</v>
      </c>
      <c r="C21" s="3">
        <v>200264</v>
      </c>
      <c r="D21" s="6" t="str">
        <f>IF(ISNA(VLOOKUP(C21,[1]Sheet2!$F$2:$I$17496,4,FALSE))=TRUE,(C21),(LEFT(VLOOKUP(C21,[1]Sheet2!$F$2:$I$17496,4,FALSE),6)))</f>
        <v>E83599</v>
      </c>
      <c r="E21" s="3">
        <v>1</v>
      </c>
      <c r="F21" s="2" t="s">
        <v>32</v>
      </c>
      <c r="G21" s="2"/>
      <c r="H21" s="22" t="str">
        <f>IFERROR(VLOOKUP(TRIM(C21),[2]!Table_Query_from_BetcoViews[[AlternateID]:[ItemDescr2]],5,FALSE),F21)</f>
        <v>Squeegee assy CRS</v>
      </c>
      <c r="I21" s="2"/>
    </row>
    <row r="22" spans="2:9">
      <c r="B22" s="2" t="s">
        <v>25</v>
      </c>
      <c r="C22" s="3">
        <v>200267</v>
      </c>
      <c r="D22" s="6" t="str">
        <f>IF(ISNA(VLOOKUP(C22,[1]Sheet2!$F$2:$I$17496,4,FALSE))=TRUE,(C22),(LEFT(VLOOKUP(C22,[1]Sheet2!$F$2:$I$17496,4,FALSE),6)))</f>
        <v>E82626</v>
      </c>
      <c r="E22" s="3">
        <v>1</v>
      </c>
      <c r="F22" s="2" t="s">
        <v>32</v>
      </c>
      <c r="G22" s="2"/>
      <c r="H22" s="22" t="str">
        <f>IFERROR(VLOOKUP(TRIM(C22),[2]!Table_Query_from_BetcoViews[[AlternateID]:[ItemDescr2]],5,FALSE),F22)</f>
        <v>Squeegee Asm. 32 in. Rider Scrubber</v>
      </c>
      <c r="I22" s="2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selection activeCell="E3" sqref="E3:E22"/>
    </sheetView>
  </sheetViews>
  <sheetFormatPr defaultRowHeight="12.75"/>
  <cols>
    <col min="1" max="1" width="11.85546875" customWidth="1"/>
    <col min="3" max="3" width="12.5703125" style="10" customWidth="1"/>
    <col min="4" max="4" width="7.42578125" style="10" customWidth="1"/>
    <col min="5" max="5" width="39.28515625" customWidth="1"/>
  </cols>
  <sheetData>
    <row r="1" spans="1:5" ht="15">
      <c r="A1" s="8"/>
      <c r="B1" s="8"/>
      <c r="C1" s="11"/>
      <c r="D1" s="9"/>
      <c r="E1" s="8"/>
    </row>
    <row r="2" spans="1:5" ht="15">
      <c r="A2" s="8"/>
      <c r="B2" s="12" t="s">
        <v>26</v>
      </c>
      <c r="C2" s="13" t="s">
        <v>28</v>
      </c>
      <c r="D2" s="14" t="s">
        <v>27</v>
      </c>
      <c r="E2" s="15" t="s">
        <v>0</v>
      </c>
    </row>
    <row r="3" spans="1:5" ht="15">
      <c r="A3" s="8"/>
      <c r="B3" s="16" t="s">
        <v>1</v>
      </c>
      <c r="C3" s="17">
        <v>410725</v>
      </c>
      <c r="D3" s="18">
        <v>1</v>
      </c>
      <c r="E3" s="19" t="s">
        <v>2</v>
      </c>
    </row>
    <row r="4" spans="1:5" ht="15">
      <c r="A4" s="8"/>
      <c r="B4" s="16" t="s">
        <v>3</v>
      </c>
      <c r="C4" s="17">
        <v>410930</v>
      </c>
      <c r="D4" s="18">
        <v>1</v>
      </c>
      <c r="E4" s="20" t="s">
        <v>29</v>
      </c>
    </row>
    <row r="5" spans="1:5" ht="15">
      <c r="A5" s="8"/>
      <c r="B5" s="16" t="s">
        <v>4</v>
      </c>
      <c r="C5" s="17">
        <v>410939</v>
      </c>
      <c r="D5" s="18">
        <v>1</v>
      </c>
      <c r="E5" s="20" t="s">
        <v>29</v>
      </c>
    </row>
    <row r="6" spans="1:5" ht="15">
      <c r="A6" s="8"/>
      <c r="B6" s="16" t="s">
        <v>5</v>
      </c>
      <c r="C6" s="21" t="s">
        <v>33</v>
      </c>
      <c r="D6" s="18">
        <v>2</v>
      </c>
      <c r="E6" s="19" t="s">
        <v>46</v>
      </c>
    </row>
    <row r="7" spans="1:5" ht="15">
      <c r="A7" s="8"/>
      <c r="B7" s="16" t="s">
        <v>7</v>
      </c>
      <c r="C7" s="21" t="s">
        <v>34</v>
      </c>
      <c r="D7" s="18">
        <v>2</v>
      </c>
      <c r="E7" s="19" t="s">
        <v>47</v>
      </c>
    </row>
    <row r="8" spans="1:5" ht="15">
      <c r="A8" s="8"/>
      <c r="B8" s="16" t="s">
        <v>8</v>
      </c>
      <c r="C8" s="21" t="s">
        <v>35</v>
      </c>
      <c r="D8" s="18">
        <v>2</v>
      </c>
      <c r="E8" s="19" t="s">
        <v>48</v>
      </c>
    </row>
    <row r="9" spans="1:5" ht="15">
      <c r="A9" s="8"/>
      <c r="B9" s="16" t="s">
        <v>9</v>
      </c>
      <c r="C9" s="21" t="s">
        <v>36</v>
      </c>
      <c r="D9" s="18">
        <v>2</v>
      </c>
      <c r="E9" s="19" t="s">
        <v>49</v>
      </c>
    </row>
    <row r="10" spans="1:5" ht="15">
      <c r="A10" s="8"/>
      <c r="B10" s="16" t="s">
        <v>10</v>
      </c>
      <c r="C10" s="17">
        <v>405594</v>
      </c>
      <c r="D10" s="18">
        <v>2</v>
      </c>
      <c r="E10" s="19" t="s">
        <v>6</v>
      </c>
    </row>
    <row r="11" spans="1:5" ht="15">
      <c r="A11" s="8"/>
      <c r="B11" s="16" t="s">
        <v>11</v>
      </c>
      <c r="C11" s="21" t="s">
        <v>37</v>
      </c>
      <c r="D11" s="18">
        <v>2</v>
      </c>
      <c r="E11" s="19" t="s">
        <v>50</v>
      </c>
    </row>
    <row r="12" spans="1:5" ht="15">
      <c r="A12" s="8"/>
      <c r="B12" s="16" t="s">
        <v>13</v>
      </c>
      <c r="C12" s="21" t="s">
        <v>38</v>
      </c>
      <c r="D12" s="18">
        <v>2</v>
      </c>
      <c r="E12" s="19" t="s">
        <v>51</v>
      </c>
    </row>
    <row r="13" spans="1:5" ht="15">
      <c r="A13" s="8"/>
      <c r="B13" s="16" t="s">
        <v>14</v>
      </c>
      <c r="C13" s="21" t="s">
        <v>39</v>
      </c>
      <c r="D13" s="18">
        <v>2</v>
      </c>
      <c r="E13" s="19" t="s">
        <v>52</v>
      </c>
    </row>
    <row r="14" spans="1:5" ht="15">
      <c r="A14" s="8"/>
      <c r="B14" s="16" t="s">
        <v>15</v>
      </c>
      <c r="C14" s="21" t="s">
        <v>40</v>
      </c>
      <c r="D14" s="18">
        <v>2</v>
      </c>
      <c r="E14" s="19" t="s">
        <v>53</v>
      </c>
    </row>
    <row r="15" spans="1:5" ht="15">
      <c r="A15" s="8"/>
      <c r="B15" s="16" t="s">
        <v>16</v>
      </c>
      <c r="C15" s="17">
        <v>405560</v>
      </c>
      <c r="D15" s="18">
        <v>2</v>
      </c>
      <c r="E15" s="19" t="s">
        <v>6</v>
      </c>
    </row>
    <row r="16" spans="1:5" ht="15">
      <c r="A16" s="8"/>
      <c r="B16" s="16" t="s">
        <v>17</v>
      </c>
      <c r="C16" s="17">
        <v>200142</v>
      </c>
      <c r="D16" s="18">
        <v>1</v>
      </c>
      <c r="E16" s="19" t="s">
        <v>30</v>
      </c>
    </row>
    <row r="17" spans="1:5" ht="15">
      <c r="A17" s="8"/>
      <c r="B17" s="16" t="s">
        <v>18</v>
      </c>
      <c r="C17" s="17">
        <v>200143</v>
      </c>
      <c r="D17" s="18">
        <v>1</v>
      </c>
      <c r="E17" s="19" t="s">
        <v>31</v>
      </c>
    </row>
    <row r="18" spans="1:5" ht="15">
      <c r="A18" s="8"/>
      <c r="B18" s="16" t="s">
        <v>19</v>
      </c>
      <c r="C18" s="21" t="s">
        <v>41</v>
      </c>
      <c r="D18" s="18">
        <v>1</v>
      </c>
      <c r="E18" s="19" t="s">
        <v>54</v>
      </c>
    </row>
    <row r="19" spans="1:5" ht="15">
      <c r="A19" s="8"/>
      <c r="B19" s="16" t="s">
        <v>21</v>
      </c>
      <c r="C19" s="21" t="s">
        <v>42</v>
      </c>
      <c r="D19" s="18">
        <v>2</v>
      </c>
      <c r="E19" s="19" t="s">
        <v>55</v>
      </c>
    </row>
    <row r="20" spans="1:5" ht="15">
      <c r="A20" s="8"/>
      <c r="B20" s="16" t="s">
        <v>23</v>
      </c>
      <c r="C20" s="21" t="s">
        <v>43</v>
      </c>
      <c r="D20" s="18">
        <v>1</v>
      </c>
      <c r="E20" s="19" t="s">
        <v>56</v>
      </c>
    </row>
    <row r="21" spans="1:5" ht="15">
      <c r="A21" s="8"/>
      <c r="B21" s="16" t="s">
        <v>24</v>
      </c>
      <c r="C21" s="21" t="s">
        <v>44</v>
      </c>
      <c r="D21" s="18">
        <v>1</v>
      </c>
      <c r="E21" s="19" t="s">
        <v>57</v>
      </c>
    </row>
    <row r="22" spans="1:5" ht="15">
      <c r="A22" s="8"/>
      <c r="B22" s="16" t="s">
        <v>25</v>
      </c>
      <c r="C22" s="21" t="s">
        <v>45</v>
      </c>
      <c r="D22" s="18">
        <v>1</v>
      </c>
      <c r="E22" s="19" t="s">
        <v>58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AFF628-3C82-4EAE-99DA-39AD336B2989}"/>
</file>

<file path=customXml/itemProps2.xml><?xml version="1.0" encoding="utf-8"?>
<ds:datastoreItem xmlns:ds="http://schemas.openxmlformats.org/officeDocument/2006/customXml" ds:itemID="{0FCF5D62-5979-477B-91B1-EF083A94152D}"/>
</file>

<file path=customXml/itemProps3.xml><?xml version="1.0" encoding="utf-8"?>
<ds:datastoreItem xmlns:ds="http://schemas.openxmlformats.org/officeDocument/2006/customXml" ds:itemID="{E52B6387-42FE-4907-A2B4-6FE4B96B05E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CRS28 69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2010-08-06T20:14:11Z</cp:lastPrinted>
  <dcterms:created xsi:type="dcterms:W3CDTF">2010-08-02T20:19:01Z</dcterms:created>
  <dcterms:modified xsi:type="dcterms:W3CDTF">2010-08-06T20:14:18Z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